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CION\Desktop\2021 MERARI DIAZ SIERRA\SIRET\ASEG 2021\ANUAL\"/>
    </mc:Choice>
  </mc:AlternateContent>
  <bookViews>
    <workbookView xWindow="0" yWindow="0" windowWidth="15360" windowHeight="834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H52" i="4" l="1"/>
  <c r="G52" i="4"/>
  <c r="F52" i="4"/>
  <c r="E52" i="4"/>
  <c r="D52" i="4"/>
  <c r="H50" i="4"/>
  <c r="H48" i="4"/>
  <c r="H46" i="4"/>
  <c r="H44" i="4"/>
  <c r="H42" i="4"/>
  <c r="H40" i="4"/>
  <c r="H38" i="4"/>
  <c r="E50" i="4"/>
  <c r="E48" i="4"/>
  <c r="E46" i="4"/>
  <c r="E44" i="4"/>
  <c r="E42" i="4"/>
  <c r="E40" i="4"/>
  <c r="E38" i="4"/>
  <c r="C52" i="4"/>
  <c r="H30" i="4"/>
  <c r="G30" i="4"/>
  <c r="F30" i="4"/>
  <c r="H28" i="4"/>
  <c r="H27" i="4"/>
  <c r="H26" i="4"/>
  <c r="H25" i="4"/>
  <c r="E30" i="4"/>
  <c r="E28" i="4"/>
  <c r="E27" i="4"/>
  <c r="E26" i="4"/>
  <c r="E25" i="4"/>
  <c r="D30" i="4"/>
  <c r="C30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4"/>
  <c r="F16" i="4"/>
  <c r="D16" i="4"/>
  <c r="C16" i="4"/>
  <c r="H16" i="4" l="1"/>
  <c r="E16" i="4"/>
  <c r="H40" i="5" l="1"/>
  <c r="H39" i="5"/>
  <c r="H38" i="5"/>
  <c r="H37" i="5"/>
  <c r="H36" i="5" s="1"/>
  <c r="H34" i="5"/>
  <c r="H33" i="5"/>
  <c r="H32" i="5"/>
  <c r="H31" i="5"/>
  <c r="H30" i="5"/>
  <c r="H29" i="5"/>
  <c r="H28" i="5"/>
  <c r="H25" i="5" s="1"/>
  <c r="H27" i="5"/>
  <c r="H26" i="5"/>
  <c r="H23" i="5"/>
  <c r="H21" i="5"/>
  <c r="H20" i="5"/>
  <c r="H19" i="5"/>
  <c r="H18" i="5"/>
  <c r="H17" i="5"/>
  <c r="H14" i="5"/>
  <c r="H13" i="5"/>
  <c r="H12" i="5"/>
  <c r="H11" i="5"/>
  <c r="H10" i="5"/>
  <c r="H9" i="5"/>
  <c r="H8" i="5"/>
  <c r="H6" i="5" s="1"/>
  <c r="H7" i="5"/>
  <c r="E40" i="5"/>
  <c r="E39" i="5"/>
  <c r="E38" i="5"/>
  <c r="E36" i="5" s="1"/>
  <c r="E37" i="5"/>
  <c r="E34" i="5"/>
  <c r="E33" i="5"/>
  <c r="E32" i="5"/>
  <c r="E31" i="5"/>
  <c r="E30" i="5"/>
  <c r="E29" i="5"/>
  <c r="E28" i="5"/>
  <c r="E27" i="5"/>
  <c r="E26" i="5"/>
  <c r="E23" i="5"/>
  <c r="E22" i="5"/>
  <c r="H22" i="5" s="1"/>
  <c r="E21" i="5"/>
  <c r="E20" i="5"/>
  <c r="E19" i="5"/>
  <c r="E18" i="5"/>
  <c r="E17" i="5"/>
  <c r="E14" i="5"/>
  <c r="E13" i="5"/>
  <c r="E6" i="5" s="1"/>
  <c r="E12" i="5"/>
  <c r="E11" i="5"/>
  <c r="E10" i="5"/>
  <c r="E9" i="5"/>
  <c r="E8" i="5"/>
  <c r="E7" i="5"/>
  <c r="G36" i="5"/>
  <c r="G42" i="5" s="1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42" i="5" s="1"/>
  <c r="C6" i="5"/>
  <c r="H10" i="8"/>
  <c r="G16" i="8"/>
  <c r="F16" i="8"/>
  <c r="E14" i="8"/>
  <c r="H14" i="8" s="1"/>
  <c r="E12" i="8"/>
  <c r="H12" i="8" s="1"/>
  <c r="E10" i="8"/>
  <c r="E8" i="8"/>
  <c r="H8" i="8" s="1"/>
  <c r="E6" i="8"/>
  <c r="D16" i="8"/>
  <c r="C16" i="8"/>
  <c r="E6" i="6"/>
  <c r="H6" i="6" s="1"/>
  <c r="E7" i="6"/>
  <c r="E8" i="6"/>
  <c r="H8" i="6" s="1"/>
  <c r="E9" i="6"/>
  <c r="H9" i="6" s="1"/>
  <c r="E10" i="6"/>
  <c r="H10" i="6" s="1"/>
  <c r="E11" i="6"/>
  <c r="E12" i="6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6" i="6"/>
  <c r="H42" i="6"/>
  <c r="H41" i="6"/>
  <c r="H40" i="6"/>
  <c r="H39" i="6"/>
  <c r="H38" i="6"/>
  <c r="H37" i="6"/>
  <c r="H36" i="6"/>
  <c r="H35" i="6"/>
  <c r="H34" i="6"/>
  <c r="H33" i="6"/>
  <c r="H29" i="6"/>
  <c r="H21" i="6"/>
  <c r="H16" i="6"/>
  <c r="H12" i="6"/>
  <c r="H11" i="6"/>
  <c r="H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H45" i="6" s="1"/>
  <c r="E44" i="6"/>
  <c r="H44" i="6" s="1"/>
  <c r="E42" i="6"/>
  <c r="E41" i="6"/>
  <c r="E40" i="6"/>
  <c r="E39" i="6"/>
  <c r="E38" i="6"/>
  <c r="E37" i="6"/>
  <c r="E36" i="6"/>
  <c r="E35" i="6"/>
  <c r="E34" i="6"/>
  <c r="E33" i="6"/>
  <c r="E32" i="6"/>
  <c r="H32" i="6" s="1"/>
  <c r="E31" i="6"/>
  <c r="H31" i="6" s="1"/>
  <c r="E30" i="6"/>
  <c r="H30" i="6" s="1"/>
  <c r="E29" i="6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E20" i="6"/>
  <c r="H20" i="6" s="1"/>
  <c r="E19" i="6"/>
  <c r="H19" i="6" s="1"/>
  <c r="E18" i="6"/>
  <c r="H18" i="6" s="1"/>
  <c r="E17" i="6"/>
  <c r="H17" i="6" s="1"/>
  <c r="E16" i="6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C53" i="6"/>
  <c r="C43" i="6"/>
  <c r="C33" i="6"/>
  <c r="C23" i="6"/>
  <c r="C13" i="6"/>
  <c r="C5" i="6"/>
  <c r="F42" i="5" l="1"/>
  <c r="D42" i="5"/>
  <c r="H16" i="5"/>
  <c r="H42" i="5" s="1"/>
  <c r="E16" i="8"/>
  <c r="H6" i="8"/>
  <c r="E43" i="6"/>
  <c r="H43" i="6" s="1"/>
  <c r="E23" i="6"/>
  <c r="H23" i="6" s="1"/>
  <c r="C77" i="6"/>
  <c r="G77" i="6"/>
  <c r="F77" i="6"/>
  <c r="E13" i="6"/>
  <c r="H13" i="6" s="1"/>
  <c r="D77" i="6"/>
  <c r="E5" i="6"/>
  <c r="E25" i="5"/>
  <c r="E16" i="5"/>
  <c r="E42" i="5" s="1"/>
  <c r="H16" i="8"/>
  <c r="E77" i="6" l="1"/>
  <c r="H5" i="6"/>
  <c r="H77" i="6" s="1"/>
</calcChain>
</file>

<file path=xl/sharedStrings.xml><?xml version="1.0" encoding="utf-8"?>
<sst xmlns="http://schemas.openxmlformats.org/spreadsheetml/2006/main" count="223" uniqueCount="147">
  <si>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</si>
  <si>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</si>
  <si>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</si>
  <si>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</si>
  <si>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</si>
  <si>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</si>
  <si>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</si>
  <si>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</si>
  <si>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</si>
  <si>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</si>
  <si>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</si>
  <si>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</si>
  <si>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</si>
  <si>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</si>
  <si>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</si>
  <si>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</si>
  <si>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</si>
  <si>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</si>
  <si>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</si>
  <si>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</si>
  <si>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</si>
  <si>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</si>
  <si>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</si>
  <si>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</si>
  <si>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</si>
  <si>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</si>
  <si>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</si>
  <si>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</si>
  <si>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</si>
  <si>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</si>
  <si>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</si>
  <si>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</si>
  <si>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</si>
  <si>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</si>
  <si>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</si>
  <si>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</si>
  <si>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</si>
  <si>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</si>
  <si>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</si>
  <si>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</si>
  <si>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</si>
  <si>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</si>
  <si>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</si>
  <si>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</si>
  <si>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</si>
  <si>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</si>
  <si>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</si>
  <si>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</si>
  <si>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</si>
  <si>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</si>
  <si>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</si>
  <si>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</si>
  <si>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</si>
  <si>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</si>
  <si>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</si>
  <si>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</si>
  <si>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</si>
  <si>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</si>
  <si>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</si>
  <si>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</si>
  <si>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</si>
  <si>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</si>
  <si>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</si>
  <si>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</si>
  <si>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</si>
  <si>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</si>
  <si>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</si>
  <si>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</si>
  <si>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</si>
  <si>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</si>
  <si>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</si>
  <si>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</si>
  <si>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</si>
  <si>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</si>
  <si>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</si>
  <si>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</si>
  <si>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</si>
  <si>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</si>
  <si>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</si>
  <si>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</si>
  <si>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</si>
  <si>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</si>
  <si>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</si>
  <si>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</si>
  <si>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</si>
  <si>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</si>
  <si>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</si>
  <si>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</si>
  <si>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</si>
  <si>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</si>
  <si>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</si>
  <si>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</si>
  <si>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</si>
  <si>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</si>
  <si>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</si>
  <si>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</si>
  <si>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</si>
  <si>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</si>
  <si>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</si>
  <si>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</si>
  <si>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</si>
  <si>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</si>
  <si>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</si>
  <si>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</si>
  <si>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</si>
  <si>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</si>
  <si>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</si>
  <si>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</si>
  <si>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</si>
  <si>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</si>
  <si>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</si>
  <si>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</si>
  <si>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</si>
  <si>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</si>
  <si>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</si>
  <si>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</si>
  <si>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</si>
  <si>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</si>
  <si>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</si>
  <si>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</si>
  <si>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</si>
  <si>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</si>
  <si>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</si>
  <si>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</si>
  <si>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</si>
  <si>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</si>
  <si>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</si>
  <si>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</si>
  <si>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</si>
  <si>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</si>
  <si>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</si>
  <si>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</si>
  <si>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</si>
  <si>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Instituto para las Personas con Discapacidad Salamanca
Estado Analítico del Ejercicio del Presupuesto de Egresos
Clasificación por Objeto del Gasto(Capítulo y Concepto)
Del 1 de Enero AL 31 DE DICIEMBRE DEL 2021</t>
  </si>
  <si>
    <t>Instituto para las Personas con Discapacidad Salamanca
Estado Analítico del Ejercicio del Presupuesto de Egresos
Clasificación Ecónomica (Por Tipo de Gasto)
Del 1 de Enero AL 31 DE DICIEMBRE DEL 2021</t>
  </si>
  <si>
    <t>INSADIS</t>
  </si>
  <si>
    <t>CAJA UNICA</t>
  </si>
  <si>
    <t>Instituto para las Personas con Discapacidad Salamanca
Estado Analítico del Ejercicio del Presupuesto de Egresos
Clasificación Administrativa
Del 1 de Enero AL 31 DE DICIEMBRE DEL 2021</t>
  </si>
  <si>
    <t>Gobierno (Federal/Estatal/Municipal) de Instituto para las Personas con Discapacidad Salamanca
Estado Analítico del Ejercicio del Presupuesto de Egresos
Clasificación Administrativa
Del 1 de Enero AL 31 DE DICIEMBRE DEL 2021</t>
  </si>
  <si>
    <t>Sector Paraestatal del Gobierno (Federal/Estatal/Municipal) de Instituto para las Personas con Discapacidad Salamanca
Estado Analítico del Ejercicio del Presupuesto de Egresos
Clasificación Administrativa
Del 1 de Enero AL 31 DE DICIEMBRE DEL 2021</t>
  </si>
  <si>
    <t>Instituto para las Personas con Discapacidad Salamanca
Estado Análitico del Ejercicio del Presupuesto de Egresos
Clasificación Funcional (Finalidad y Función)
Del 1 de Enero AL 31 DE DICIEMBRE DEL 2021</t>
  </si>
  <si>
    <t>ELABORA</t>
  </si>
  <si>
    <t>AUTORIZA</t>
  </si>
  <si>
    <t xml:space="preserve">LIC.  HECTOR MANUEL CASTAÑON VAZQUEZ.
</t>
  </si>
  <si>
    <t xml:space="preserve">DIRECTOR GENERAL </t>
  </si>
  <si>
    <t xml:space="preserve">IDIE. MERARI DIAZ SIERRA </t>
  </si>
  <si>
    <t xml:space="preserve">AUXILIAR CONTABLE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</si>
</sst>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69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3" fillId="0" borderId="1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5" xfId="0" applyFont="1" applyFill="1" applyBorder="1" applyProtection="1"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8" xfId="9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>
      <alignment horizontal="left"/>
    </xf>
    <xf numFmtId="0" fontId="7" fillId="0" borderId="6" xfId="0" applyFont="1" applyFill="1" applyBorder="1" applyAlignment="1" applyProtection="1">
      <alignment horizontal="left"/>
      <protection locked="0"/>
    </xf>
    <xf numFmtId="4" fontId="3" fillId="0" borderId="13" xfId="0" applyNumberFormat="1" applyFont="1" applyFill="1" applyBorder="1" applyProtection="1">
      <protection locked="0"/>
    </xf>
    <xf numFmtId="4" fontId="3" fillId="0" borderId="15" xfId="0" applyNumberFormat="1" applyFont="1" applyFill="1" applyBorder="1" applyProtection="1">
      <protection locked="0"/>
    </xf>
    <xf numFmtId="4" fontId="3" fillId="0" borderId="14" xfId="0" applyNumberFormat="1" applyFont="1" applyFill="1" applyBorder="1" applyProtection="1">
      <protection locked="0"/>
    </xf>
    <xf numFmtId="4" fontId="7" fillId="0" borderId="14" xfId="0" applyNumberFormat="1" applyFont="1" applyFill="1" applyBorder="1" applyProtection="1">
      <protection locked="0"/>
    </xf>
    <xf numFmtId="0" fontId="3" fillId="0" borderId="0" xfId="0" applyFont="1" applyBorder="1" applyProtection="1"/>
    <xf numFmtId="0" fontId="3" fillId="0" borderId="6" xfId="0" applyFont="1" applyBorder="1" applyProtection="1"/>
    <xf numFmtId="0" fontId="7" fillId="0" borderId="5" xfId="0" applyFont="1" applyFill="1" applyBorder="1" applyProtection="1">
      <protection locked="0"/>
    </xf>
    <xf numFmtId="0" fontId="3" fillId="0" borderId="13" xfId="0" applyFont="1" applyBorder="1" applyProtection="1">
      <protection locked="0"/>
    </xf>
    <xf numFmtId="0" fontId="3" fillId="0" borderId="4" xfId="0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3" fillId="0" borderId="3" xfId="9" applyFont="1" applyFill="1" applyBorder="1" applyAlignment="1">
      <alignment horizontal="center" vertical="center"/>
    </xf>
    <xf numFmtId="0" fontId="3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7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3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0" fontId="7" fillId="0" borderId="9" xfId="0" applyFont="1" applyFill="1" applyBorder="1" applyProtection="1"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left"/>
    </xf>
    <xf numFmtId="0" fontId="8" fillId="0" borderId="1" xfId="0" applyFont="1" applyBorder="1" applyAlignment="1">
      <alignment horizontal="center" vertical="center" wrapText="1"/>
    </xf>
    <xf numFmtId="4" fontId="3" fillId="0" borderId="15" xfId="0" applyNumberFormat="1" applyFont="1" applyBorder="1" applyProtection="1">
      <protection locked="0"/>
    </xf>
    <xf numFmtId="4" fontId="3" fillId="0" borderId="14" xfId="0" applyNumberFormat="1" applyFont="1" applyBorder="1" applyProtection="1">
      <protection locked="0"/>
    </xf>
    <xf numFmtId="0" fontId="9" fillId="0" borderId="0" xfId="0" applyFont="1" applyProtection="1">
      <protection locked="0"/>
    </xf>
    <xf numFmtId="0" fontId="7" fillId="0" borderId="0" xfId="8" applyFont="1" applyAlignment="1" applyProtection="1">
      <alignment vertical="top" wrapText="1"/>
      <protection locked="0"/>
    </xf>
    <xf numFmtId="0" fontId="7" fillId="0" borderId="0" xfId="8" applyFont="1" applyAlignment="1" applyProtection="1">
      <alignment vertical="top" wrapText="1"/>
      <protection locked="0"/>
    </xf>
    <xf numFmtId="0" fontId="7" fillId="0" borderId="0" xfId="8" applyFont="1" applyAlignment="1" applyProtection="1">
      <alignment vertical="top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1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0" borderId="0" xfId="8" applyFont="1" applyAlignment="1" applyProtection="1">
      <alignment horizontal="left" vertical="top" wrapText="1"/>
      <protection locked="0"/>
    </xf>
    <xf numFmtId="0" fontId="3" fillId="0" borderId="0" xfId="8" applyFont="1" applyAlignment="1" applyProtection="1">
      <alignment vertical="top" wrapText="1"/>
      <protection locked="0"/>
    </xf>
  </cellXfs>
  <cellStyles count="24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3"/>
    <cellStyle name="Normal 6 3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7"/>
  <sheetViews>
    <sheetView showGridLines="0" workbookViewId="0">
      <selection activeCell="A84" sqref="A1:I84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6" t="s">
        <v>133</v>
      </c>
      <c r="B1" s="57"/>
      <c r="C1" s="57"/>
      <c r="D1" s="57"/>
      <c r="E1" s="57"/>
      <c r="F1" s="57"/>
      <c r="G1" s="57"/>
      <c r="H1" s="58"/>
    </row>
    <row r="2" spans="1:8" x14ac:dyDescent="0.2">
      <c r="A2" s="61" t="s">
        <v>59</v>
      </c>
      <c r="B2" s="62"/>
      <c r="C2" s="56" t="s">
        <v>65</v>
      </c>
      <c r="D2" s="57"/>
      <c r="E2" s="57"/>
      <c r="F2" s="57"/>
      <c r="G2" s="58"/>
      <c r="H2" s="59" t="s">
        <v>64</v>
      </c>
    </row>
    <row r="3" spans="1:8" ht="24.95" customHeight="1" x14ac:dyDescent="0.2">
      <c r="A3" s="63"/>
      <c r="B3" s="64"/>
      <c r="C3" s="9" t="s">
        <v>60</v>
      </c>
      <c r="D3" s="9" t="s">
        <v>130</v>
      </c>
      <c r="E3" s="9" t="s">
        <v>61</v>
      </c>
      <c r="F3" s="9" t="s">
        <v>62</v>
      </c>
      <c r="G3" s="9" t="s">
        <v>63</v>
      </c>
      <c r="H3" s="60"/>
    </row>
    <row r="4" spans="1:8" x14ac:dyDescent="0.2">
      <c r="A4" s="65"/>
      <c r="B4" s="66"/>
      <c r="C4" s="10">
        <v>1</v>
      </c>
      <c r="D4" s="10">
        <v>2</v>
      </c>
      <c r="E4" s="10" t="s">
        <v>131</v>
      </c>
      <c r="F4" s="10">
        <v>4</v>
      </c>
      <c r="G4" s="10">
        <v>5</v>
      </c>
      <c r="H4" s="10" t="s">
        <v>132</v>
      </c>
    </row>
    <row r="5" spans="1:8" x14ac:dyDescent="0.2">
      <c r="A5" s="48" t="s">
        <v>66</v>
      </c>
      <c r="B5" s="7"/>
      <c r="C5" s="14">
        <f>SUM(C6:C12)</f>
        <v>4726138</v>
      </c>
      <c r="D5" s="14">
        <f>SUM(D6:D12)</f>
        <v>0</v>
      </c>
      <c r="E5" s="14">
        <f>C5+D5</f>
        <v>4726138</v>
      </c>
      <c r="F5" s="14">
        <f>SUM(F6:F12)</f>
        <v>4276338.04</v>
      </c>
      <c r="G5" s="14">
        <f>SUM(G6:G12)</f>
        <v>4276338.04</v>
      </c>
      <c r="H5" s="14">
        <f>E5-F5</f>
        <v>449799.95999999996</v>
      </c>
    </row>
    <row r="6" spans="1:8" x14ac:dyDescent="0.2">
      <c r="A6" s="49">
        <v>1100</v>
      </c>
      <c r="B6" s="11" t="s">
        <v>75</v>
      </c>
      <c r="C6" s="15">
        <v>3266657.09</v>
      </c>
      <c r="D6" s="15">
        <v>-30843.05</v>
      </c>
      <c r="E6" s="15">
        <f t="shared" ref="E6:E69" si="0">C6+D6</f>
        <v>3235814.04</v>
      </c>
      <c r="F6" s="15">
        <v>3008904.96</v>
      </c>
      <c r="G6" s="15">
        <v>3008904.96</v>
      </c>
      <c r="H6" s="15">
        <f t="shared" ref="H6:H69" si="1">E6-F6</f>
        <v>226909.08000000007</v>
      </c>
    </row>
    <row r="7" spans="1:8" x14ac:dyDescent="0.2">
      <c r="A7" s="49">
        <v>1200</v>
      </c>
      <c r="B7" s="11" t="s">
        <v>76</v>
      </c>
      <c r="C7" s="15">
        <v>0</v>
      </c>
      <c r="D7" s="15">
        <v>0</v>
      </c>
      <c r="E7" s="15">
        <f t="shared" si="0"/>
        <v>0</v>
      </c>
      <c r="F7" s="15">
        <v>0</v>
      </c>
      <c r="G7" s="15">
        <v>0</v>
      </c>
      <c r="H7" s="15">
        <f t="shared" si="1"/>
        <v>0</v>
      </c>
    </row>
    <row r="8" spans="1:8" x14ac:dyDescent="0.2">
      <c r="A8" s="49">
        <v>1300</v>
      </c>
      <c r="B8" s="11" t="s">
        <v>77</v>
      </c>
      <c r="C8" s="15">
        <v>469350.11</v>
      </c>
      <c r="D8" s="15">
        <v>24885.49</v>
      </c>
      <c r="E8" s="15">
        <f t="shared" si="0"/>
        <v>494235.6</v>
      </c>
      <c r="F8" s="15">
        <v>444720.44</v>
      </c>
      <c r="G8" s="15">
        <v>444720.44</v>
      </c>
      <c r="H8" s="15">
        <f t="shared" si="1"/>
        <v>49515.159999999974</v>
      </c>
    </row>
    <row r="9" spans="1:8" x14ac:dyDescent="0.2">
      <c r="A9" s="49">
        <v>1400</v>
      </c>
      <c r="B9" s="11" t="s">
        <v>35</v>
      </c>
      <c r="C9" s="15">
        <v>263203.5</v>
      </c>
      <c r="D9" s="15">
        <v>-263203.5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9">
        <v>1500</v>
      </c>
      <c r="B10" s="11" t="s">
        <v>78</v>
      </c>
      <c r="C10" s="15">
        <v>726927.3</v>
      </c>
      <c r="D10" s="15">
        <v>269161.06</v>
      </c>
      <c r="E10" s="15">
        <f t="shared" si="0"/>
        <v>996088.3600000001</v>
      </c>
      <c r="F10" s="15">
        <v>822712.64</v>
      </c>
      <c r="G10" s="15">
        <v>822712.64</v>
      </c>
      <c r="H10" s="15">
        <f t="shared" si="1"/>
        <v>173375.72000000009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79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67</v>
      </c>
      <c r="B13" s="7"/>
      <c r="C13" s="15">
        <f>SUM(C14:C22)</f>
        <v>340300</v>
      </c>
      <c r="D13" s="15">
        <f>SUM(D14:D22)</f>
        <v>90980.739999999991</v>
      </c>
      <c r="E13" s="15">
        <f t="shared" si="0"/>
        <v>431280.74</v>
      </c>
      <c r="F13" s="15">
        <f>SUM(F14:F22)</f>
        <v>306171.27</v>
      </c>
      <c r="G13" s="15">
        <f>SUM(G14:G22)</f>
        <v>306171.27</v>
      </c>
      <c r="H13" s="15">
        <f t="shared" si="1"/>
        <v>125109.46999999997</v>
      </c>
    </row>
    <row r="14" spans="1:8" x14ac:dyDescent="0.2">
      <c r="A14" s="49">
        <v>2100</v>
      </c>
      <c r="B14" s="11" t="s">
        <v>80</v>
      </c>
      <c r="C14" s="15">
        <v>98300</v>
      </c>
      <c r="D14" s="15">
        <v>4010.56</v>
      </c>
      <c r="E14" s="15">
        <f t="shared" si="0"/>
        <v>102310.56</v>
      </c>
      <c r="F14" s="15">
        <v>65681.78</v>
      </c>
      <c r="G14" s="15">
        <v>65681.78</v>
      </c>
      <c r="H14" s="15">
        <f t="shared" si="1"/>
        <v>36628.78</v>
      </c>
    </row>
    <row r="15" spans="1:8" x14ac:dyDescent="0.2">
      <c r="A15" s="49">
        <v>2200</v>
      </c>
      <c r="B15" s="11" t="s">
        <v>81</v>
      </c>
      <c r="C15" s="15">
        <v>2000</v>
      </c>
      <c r="D15" s="15">
        <v>0</v>
      </c>
      <c r="E15" s="15">
        <f t="shared" si="0"/>
        <v>2000</v>
      </c>
      <c r="F15" s="15">
        <v>1992.2</v>
      </c>
      <c r="G15" s="15">
        <v>1992.2</v>
      </c>
      <c r="H15" s="15">
        <f t="shared" si="1"/>
        <v>7.7999999999999545</v>
      </c>
    </row>
    <row r="16" spans="1:8" x14ac:dyDescent="0.2">
      <c r="A16" s="49">
        <v>2300</v>
      </c>
      <c r="B16" s="11" t="s">
        <v>82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83</v>
      </c>
      <c r="C17" s="15">
        <v>48000</v>
      </c>
      <c r="D17" s="15">
        <v>79711.179999999993</v>
      </c>
      <c r="E17" s="15">
        <f t="shared" si="0"/>
        <v>127711.18</v>
      </c>
      <c r="F17" s="15">
        <v>99650.77</v>
      </c>
      <c r="G17" s="15">
        <v>99650.77</v>
      </c>
      <c r="H17" s="15">
        <f t="shared" si="1"/>
        <v>28060.409999999989</v>
      </c>
    </row>
    <row r="18" spans="1:8" x14ac:dyDescent="0.2">
      <c r="A18" s="49">
        <v>2500</v>
      </c>
      <c r="B18" s="11" t="s">
        <v>84</v>
      </c>
      <c r="C18" s="15">
        <v>32000</v>
      </c>
      <c r="D18" s="15">
        <v>3259</v>
      </c>
      <c r="E18" s="15">
        <f t="shared" si="0"/>
        <v>35259</v>
      </c>
      <c r="F18" s="15">
        <v>15388.4</v>
      </c>
      <c r="G18" s="15">
        <v>15388.4</v>
      </c>
      <c r="H18" s="15">
        <f t="shared" si="1"/>
        <v>19870.599999999999</v>
      </c>
    </row>
    <row r="19" spans="1:8" x14ac:dyDescent="0.2">
      <c r="A19" s="49">
        <v>2600</v>
      </c>
      <c r="B19" s="11" t="s">
        <v>85</v>
      </c>
      <c r="C19" s="15">
        <v>100000</v>
      </c>
      <c r="D19" s="15">
        <v>200</v>
      </c>
      <c r="E19" s="15">
        <f t="shared" si="0"/>
        <v>100200</v>
      </c>
      <c r="F19" s="15">
        <v>100125.03</v>
      </c>
      <c r="G19" s="15">
        <v>100125.03</v>
      </c>
      <c r="H19" s="15">
        <f t="shared" si="1"/>
        <v>74.970000000001164</v>
      </c>
    </row>
    <row r="20" spans="1:8" x14ac:dyDescent="0.2">
      <c r="A20" s="49">
        <v>2700</v>
      </c>
      <c r="B20" s="11" t="s">
        <v>86</v>
      </c>
      <c r="C20" s="15">
        <v>10000</v>
      </c>
      <c r="D20" s="15">
        <v>0</v>
      </c>
      <c r="E20" s="15">
        <f t="shared" si="0"/>
        <v>10000</v>
      </c>
      <c r="F20" s="15">
        <v>1260</v>
      </c>
      <c r="G20" s="15">
        <v>1260</v>
      </c>
      <c r="H20" s="15">
        <f t="shared" si="1"/>
        <v>8740</v>
      </c>
    </row>
    <row r="21" spans="1:8" x14ac:dyDescent="0.2">
      <c r="A21" s="49">
        <v>2800</v>
      </c>
      <c r="B21" s="11" t="s">
        <v>87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88</v>
      </c>
      <c r="C22" s="15">
        <v>50000</v>
      </c>
      <c r="D22" s="15">
        <v>3800</v>
      </c>
      <c r="E22" s="15">
        <f t="shared" si="0"/>
        <v>53800</v>
      </c>
      <c r="F22" s="15">
        <v>22073.09</v>
      </c>
      <c r="G22" s="15">
        <v>22073.09</v>
      </c>
      <c r="H22" s="15">
        <f t="shared" si="1"/>
        <v>31726.91</v>
      </c>
    </row>
    <row r="23" spans="1:8" x14ac:dyDescent="0.2">
      <c r="A23" s="48" t="s">
        <v>68</v>
      </c>
      <c r="B23" s="7"/>
      <c r="C23" s="15">
        <f>SUM(C24:C32)</f>
        <v>462962</v>
      </c>
      <c r="D23" s="15">
        <f>SUM(D24:D32)</f>
        <v>117811.57</v>
      </c>
      <c r="E23" s="15">
        <f t="shared" si="0"/>
        <v>580773.57000000007</v>
      </c>
      <c r="F23" s="15">
        <f>SUM(F24:F32)</f>
        <v>415237.01</v>
      </c>
      <c r="G23" s="15">
        <f>SUM(G24:G32)</f>
        <v>402964.01</v>
      </c>
      <c r="H23" s="15">
        <f t="shared" si="1"/>
        <v>165536.56000000006</v>
      </c>
    </row>
    <row r="24" spans="1:8" x14ac:dyDescent="0.2">
      <c r="A24" s="49">
        <v>3100</v>
      </c>
      <c r="B24" s="11" t="s">
        <v>89</v>
      </c>
      <c r="C24" s="15">
        <v>41500</v>
      </c>
      <c r="D24" s="15">
        <v>4898.92</v>
      </c>
      <c r="E24" s="15">
        <f t="shared" si="0"/>
        <v>46398.92</v>
      </c>
      <c r="F24" s="15">
        <v>9814.01</v>
      </c>
      <c r="G24" s="15">
        <v>9814.01</v>
      </c>
      <c r="H24" s="15">
        <f t="shared" si="1"/>
        <v>36584.909999999996</v>
      </c>
    </row>
    <row r="25" spans="1:8" x14ac:dyDescent="0.2">
      <c r="A25" s="49">
        <v>3200</v>
      </c>
      <c r="B25" s="11" t="s">
        <v>90</v>
      </c>
      <c r="C25" s="15">
        <v>0</v>
      </c>
      <c r="D25" s="15">
        <v>4588.6000000000004</v>
      </c>
      <c r="E25" s="15">
        <f t="shared" si="0"/>
        <v>4588.6000000000004</v>
      </c>
      <c r="F25" s="15">
        <v>4588.6000000000004</v>
      </c>
      <c r="G25" s="15">
        <v>4588.6000000000004</v>
      </c>
      <c r="H25" s="15">
        <f t="shared" si="1"/>
        <v>0</v>
      </c>
    </row>
    <row r="26" spans="1:8" x14ac:dyDescent="0.2">
      <c r="A26" s="49">
        <v>3300</v>
      </c>
      <c r="B26" s="11" t="s">
        <v>91</v>
      </c>
      <c r="C26" s="15">
        <v>65000</v>
      </c>
      <c r="D26" s="15">
        <v>-3145.84</v>
      </c>
      <c r="E26" s="15">
        <f t="shared" si="0"/>
        <v>61854.16</v>
      </c>
      <c r="F26" s="15">
        <v>44407</v>
      </c>
      <c r="G26" s="15">
        <v>44407</v>
      </c>
      <c r="H26" s="15">
        <f t="shared" si="1"/>
        <v>17447.160000000003</v>
      </c>
    </row>
    <row r="27" spans="1:8" x14ac:dyDescent="0.2">
      <c r="A27" s="49">
        <v>3400</v>
      </c>
      <c r="B27" s="11" t="s">
        <v>92</v>
      </c>
      <c r="C27" s="15">
        <v>62000</v>
      </c>
      <c r="D27" s="15">
        <v>-15900</v>
      </c>
      <c r="E27" s="15">
        <f t="shared" si="0"/>
        <v>46100</v>
      </c>
      <c r="F27" s="15">
        <v>11687.7</v>
      </c>
      <c r="G27" s="15">
        <v>11687.7</v>
      </c>
      <c r="H27" s="15">
        <f t="shared" si="1"/>
        <v>34412.300000000003</v>
      </c>
    </row>
    <row r="28" spans="1:8" x14ac:dyDescent="0.2">
      <c r="A28" s="49">
        <v>3500</v>
      </c>
      <c r="B28" s="11" t="s">
        <v>93</v>
      </c>
      <c r="C28" s="15">
        <v>88000</v>
      </c>
      <c r="D28" s="15">
        <v>177738.57</v>
      </c>
      <c r="E28" s="15">
        <f t="shared" si="0"/>
        <v>265738.57</v>
      </c>
      <c r="F28" s="15">
        <v>228719.69</v>
      </c>
      <c r="G28" s="15">
        <v>228719.69</v>
      </c>
      <c r="H28" s="15">
        <f t="shared" si="1"/>
        <v>37018.880000000005</v>
      </c>
    </row>
    <row r="29" spans="1:8" x14ac:dyDescent="0.2">
      <c r="A29" s="49">
        <v>3600</v>
      </c>
      <c r="B29" s="11" t="s">
        <v>94</v>
      </c>
      <c r="C29" s="15">
        <v>0</v>
      </c>
      <c r="D29" s="15">
        <v>0</v>
      </c>
      <c r="E29" s="15">
        <f t="shared" si="0"/>
        <v>0</v>
      </c>
      <c r="F29" s="15">
        <v>0</v>
      </c>
      <c r="G29" s="15">
        <v>0</v>
      </c>
      <c r="H29" s="15">
        <f t="shared" si="1"/>
        <v>0</v>
      </c>
    </row>
    <row r="30" spans="1:8" x14ac:dyDescent="0.2">
      <c r="A30" s="49">
        <v>3700</v>
      </c>
      <c r="B30" s="11" t="s">
        <v>95</v>
      </c>
      <c r="C30" s="15">
        <v>9500</v>
      </c>
      <c r="D30" s="15">
        <v>0</v>
      </c>
      <c r="E30" s="15">
        <f t="shared" si="0"/>
        <v>9500</v>
      </c>
      <c r="F30" s="15">
        <v>0</v>
      </c>
      <c r="G30" s="15">
        <v>0</v>
      </c>
      <c r="H30" s="15">
        <f t="shared" si="1"/>
        <v>9500</v>
      </c>
    </row>
    <row r="31" spans="1:8" x14ac:dyDescent="0.2">
      <c r="A31" s="49">
        <v>3800</v>
      </c>
      <c r="B31" s="11" t="s">
        <v>96</v>
      </c>
      <c r="C31" s="15">
        <v>102200</v>
      </c>
      <c r="D31" s="15">
        <v>-54987.68</v>
      </c>
      <c r="E31" s="15">
        <f t="shared" si="0"/>
        <v>47212.32</v>
      </c>
      <c r="F31" s="15">
        <v>33863.01</v>
      </c>
      <c r="G31" s="15">
        <v>33863.01</v>
      </c>
      <c r="H31" s="15">
        <f t="shared" si="1"/>
        <v>13349.309999999998</v>
      </c>
    </row>
    <row r="32" spans="1:8" x14ac:dyDescent="0.2">
      <c r="A32" s="49">
        <v>3900</v>
      </c>
      <c r="B32" s="11" t="s">
        <v>19</v>
      </c>
      <c r="C32" s="15">
        <v>94762</v>
      </c>
      <c r="D32" s="15">
        <v>4619</v>
      </c>
      <c r="E32" s="15">
        <f t="shared" si="0"/>
        <v>99381</v>
      </c>
      <c r="F32" s="15">
        <v>82157</v>
      </c>
      <c r="G32" s="15">
        <v>69884</v>
      </c>
      <c r="H32" s="15">
        <f t="shared" si="1"/>
        <v>17224</v>
      </c>
    </row>
    <row r="33" spans="1:8" x14ac:dyDescent="0.2">
      <c r="A33" s="48" t="s">
        <v>69</v>
      </c>
      <c r="B33" s="7"/>
      <c r="C33" s="15">
        <f>SUM(C34:C42)</f>
        <v>0</v>
      </c>
      <c r="D33" s="15">
        <f>SUM(D34:D42)</f>
        <v>0</v>
      </c>
      <c r="E33" s="15">
        <f t="shared" si="0"/>
        <v>0</v>
      </c>
      <c r="F33" s="15">
        <f>SUM(F34:F42)</f>
        <v>0</v>
      </c>
      <c r="G33" s="15">
        <f>SUM(G34:G42)</f>
        <v>0</v>
      </c>
      <c r="H33" s="15">
        <f t="shared" si="1"/>
        <v>0</v>
      </c>
    </row>
    <row r="34" spans="1:8" x14ac:dyDescent="0.2">
      <c r="A34" s="49">
        <v>4100</v>
      </c>
      <c r="B34" s="11" t="s">
        <v>97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98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99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100</v>
      </c>
      <c r="C37" s="15">
        <v>0</v>
      </c>
      <c r="D37" s="15">
        <v>0</v>
      </c>
      <c r="E37" s="15">
        <f t="shared" si="0"/>
        <v>0</v>
      </c>
      <c r="F37" s="15">
        <v>0</v>
      </c>
      <c r="G37" s="15">
        <v>0</v>
      </c>
      <c r="H37" s="15">
        <f t="shared" si="1"/>
        <v>0</v>
      </c>
    </row>
    <row r="38" spans="1:8" x14ac:dyDescent="0.2">
      <c r="A38" s="49">
        <v>4500</v>
      </c>
      <c r="B38" s="11" t="s">
        <v>41</v>
      </c>
      <c r="C38" s="15">
        <v>0</v>
      </c>
      <c r="D38" s="15">
        <v>0</v>
      </c>
      <c r="E38" s="15">
        <f t="shared" si="0"/>
        <v>0</v>
      </c>
      <c r="F38" s="15">
        <v>0</v>
      </c>
      <c r="G38" s="15">
        <v>0</v>
      </c>
      <c r="H38" s="15">
        <f t="shared" si="1"/>
        <v>0</v>
      </c>
    </row>
    <row r="39" spans="1:8" x14ac:dyDescent="0.2">
      <c r="A39" s="49">
        <v>4600</v>
      </c>
      <c r="B39" s="11" t="s">
        <v>101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102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103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70</v>
      </c>
      <c r="B43" s="7"/>
      <c r="C43" s="15">
        <f>SUM(C44:C52)</f>
        <v>80000</v>
      </c>
      <c r="D43" s="15">
        <f>SUM(D44:D52)</f>
        <v>94350.75</v>
      </c>
      <c r="E43" s="15">
        <f t="shared" si="0"/>
        <v>174350.75</v>
      </c>
      <c r="F43" s="15">
        <f>SUM(F44:F52)</f>
        <v>129093.87999999999</v>
      </c>
      <c r="G43" s="15">
        <f>SUM(G44:G52)</f>
        <v>129093.87999999999</v>
      </c>
      <c r="H43" s="15">
        <f t="shared" si="1"/>
        <v>45256.87000000001</v>
      </c>
    </row>
    <row r="44" spans="1:8" x14ac:dyDescent="0.2">
      <c r="A44" s="49">
        <v>5100</v>
      </c>
      <c r="B44" s="11" t="s">
        <v>104</v>
      </c>
      <c r="C44" s="15">
        <v>80000</v>
      </c>
      <c r="D44" s="15">
        <v>64510.879999999997</v>
      </c>
      <c r="E44" s="15">
        <f t="shared" si="0"/>
        <v>144510.88</v>
      </c>
      <c r="F44" s="15">
        <v>118694.68</v>
      </c>
      <c r="G44" s="15">
        <v>118694.68</v>
      </c>
      <c r="H44" s="15">
        <f t="shared" si="1"/>
        <v>25816.200000000012</v>
      </c>
    </row>
    <row r="45" spans="1:8" x14ac:dyDescent="0.2">
      <c r="A45" s="49">
        <v>5200</v>
      </c>
      <c r="B45" s="11" t="s">
        <v>105</v>
      </c>
      <c r="C45" s="15">
        <v>0</v>
      </c>
      <c r="D45" s="15">
        <v>29839.87</v>
      </c>
      <c r="E45" s="15">
        <f t="shared" si="0"/>
        <v>29839.87</v>
      </c>
      <c r="F45" s="15">
        <v>10399.200000000001</v>
      </c>
      <c r="G45" s="15">
        <v>10399.200000000001</v>
      </c>
      <c r="H45" s="15">
        <f t="shared" si="1"/>
        <v>19440.669999999998</v>
      </c>
    </row>
    <row r="46" spans="1:8" x14ac:dyDescent="0.2">
      <c r="A46" s="49">
        <v>5300</v>
      </c>
      <c r="B46" s="11" t="s">
        <v>106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107</v>
      </c>
      <c r="C47" s="15">
        <v>0</v>
      </c>
      <c r="D47" s="15">
        <v>0</v>
      </c>
      <c r="E47" s="15">
        <f t="shared" si="0"/>
        <v>0</v>
      </c>
      <c r="F47" s="15">
        <v>0</v>
      </c>
      <c r="G47" s="15">
        <v>0</v>
      </c>
      <c r="H47" s="15">
        <f t="shared" si="1"/>
        <v>0</v>
      </c>
    </row>
    <row r="48" spans="1:8" x14ac:dyDescent="0.2">
      <c r="A48" s="49">
        <v>5500</v>
      </c>
      <c r="B48" s="11" t="s">
        <v>108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109</v>
      </c>
      <c r="C49" s="15">
        <v>0</v>
      </c>
      <c r="D49" s="15">
        <v>0</v>
      </c>
      <c r="E49" s="15">
        <f t="shared" si="0"/>
        <v>0</v>
      </c>
      <c r="F49" s="15">
        <v>0</v>
      </c>
      <c r="G49" s="15">
        <v>0</v>
      </c>
      <c r="H49" s="15">
        <f t="shared" si="1"/>
        <v>0</v>
      </c>
    </row>
    <row r="50" spans="1:8" x14ac:dyDescent="0.2">
      <c r="A50" s="49">
        <v>5700</v>
      </c>
      <c r="B50" s="11" t="s">
        <v>110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111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112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71</v>
      </c>
      <c r="B53" s="7"/>
      <c r="C53" s="15">
        <f>SUM(C54:C56)</f>
        <v>0</v>
      </c>
      <c r="D53" s="15">
        <f>SUM(D54:D56)</f>
        <v>0</v>
      </c>
      <c r="E53" s="15">
        <f t="shared" si="0"/>
        <v>0</v>
      </c>
      <c r="F53" s="15">
        <f>SUM(F54:F56)</f>
        <v>0</v>
      </c>
      <c r="G53" s="15">
        <f>SUM(G54:G56)</f>
        <v>0</v>
      </c>
      <c r="H53" s="15">
        <f t="shared" si="1"/>
        <v>0</v>
      </c>
    </row>
    <row r="54" spans="1:8" x14ac:dyDescent="0.2">
      <c r="A54" s="49">
        <v>6100</v>
      </c>
      <c r="B54" s="11" t="s">
        <v>113</v>
      </c>
      <c r="C54" s="15">
        <v>0</v>
      </c>
      <c r="D54" s="15">
        <v>0</v>
      </c>
      <c r="E54" s="15">
        <f t="shared" si="0"/>
        <v>0</v>
      </c>
      <c r="F54" s="15">
        <v>0</v>
      </c>
      <c r="G54" s="15">
        <v>0</v>
      </c>
      <c r="H54" s="15">
        <f t="shared" si="1"/>
        <v>0</v>
      </c>
    </row>
    <row r="55" spans="1:8" x14ac:dyDescent="0.2">
      <c r="A55" s="49">
        <v>6200</v>
      </c>
      <c r="B55" s="11" t="s">
        <v>114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115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72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116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117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118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119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120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121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122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73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x14ac:dyDescent="0.2">
      <c r="A69" s="48" t="s">
        <v>74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123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124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125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126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127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128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129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58</v>
      </c>
      <c r="C77" s="17">
        <f t="shared" ref="C77:H77" si="4">SUM(C5+C13+C23+C33+C43+C53+C57+C65+C69)</f>
        <v>5609400</v>
      </c>
      <c r="D77" s="17">
        <f t="shared" si="4"/>
        <v>303143.06</v>
      </c>
      <c r="E77" s="17">
        <f t="shared" si="4"/>
        <v>5912543.0600000005</v>
      </c>
      <c r="F77" s="17">
        <f t="shared" si="4"/>
        <v>5126840.2</v>
      </c>
      <c r="G77" s="17">
        <f t="shared" si="4"/>
        <v>5114567.2</v>
      </c>
      <c r="H77" s="17">
        <f t="shared" si="4"/>
        <v>785702.86</v>
      </c>
    </row>
    <row r="79" spans="1:8" x14ac:dyDescent="0.2">
      <c r="B79" s="54" t="s">
        <v>141</v>
      </c>
      <c r="C79" s="52" t="s">
        <v>142</v>
      </c>
      <c r="D79" s="52"/>
      <c r="E79" s="52"/>
    </row>
    <row r="80" spans="1:8" x14ac:dyDescent="0.2">
      <c r="B80" s="68"/>
      <c r="C80" s="52"/>
      <c r="D80" s="52"/>
      <c r="E80" s="52"/>
    </row>
    <row r="81" spans="2:5" ht="23.25" customHeight="1" x14ac:dyDescent="0.2">
      <c r="B81" s="68"/>
      <c r="C81" s="52"/>
      <c r="D81" s="52"/>
      <c r="E81" s="52"/>
    </row>
    <row r="82" spans="2:5" ht="15.75" customHeight="1" x14ac:dyDescent="0.2">
      <c r="B82" s="54" t="s">
        <v>145</v>
      </c>
      <c r="C82" s="55" t="s">
        <v>143</v>
      </c>
      <c r="D82" s="55"/>
      <c r="E82" s="55"/>
    </row>
    <row r="83" spans="2:5" ht="22.5" customHeight="1" x14ac:dyDescent="0.2">
      <c r="B83" s="54" t="s">
        <v>146</v>
      </c>
      <c r="C83" s="55" t="s">
        <v>144</v>
      </c>
      <c r="D83" s="55"/>
      <c r="E83" s="55"/>
    </row>
    <row r="86" spans="2:5" x14ac:dyDescent="0.2">
      <c r="C86" s="52"/>
    </row>
    <row r="87" spans="2:5" x14ac:dyDescent="0.2">
      <c r="C87" s="52"/>
    </row>
  </sheetData>
  <sheetProtection formatCells="0" formatColumns="0" formatRows="0" autoFilter="0"/>
  <mergeCells count="6">
    <mergeCell ref="C83:E83"/>
    <mergeCell ref="A1:H1"/>
    <mergeCell ref="C2:G2"/>
    <mergeCell ref="H2:H3"/>
    <mergeCell ref="A2:B4"/>
    <mergeCell ref="C82:E82"/>
  </mergeCells>
  <printOptions horizontalCentered="1"/>
  <pageMargins left="0.70866141732283472" right="0.70866141732283472" top="0.74803149606299213" bottom="0.74803149606299213" header="0.31496062992125984" footer="0.31496062992125984"/>
  <pageSetup scale="6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showGridLines="0" zoomScaleNormal="100" workbookViewId="0">
      <selection activeCell="A22" sqref="A1:I22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6" t="s">
        <v>134</v>
      </c>
      <c r="B1" s="57"/>
      <c r="C1" s="57"/>
      <c r="D1" s="57"/>
      <c r="E1" s="57"/>
      <c r="F1" s="57"/>
      <c r="G1" s="57"/>
      <c r="H1" s="58"/>
    </row>
    <row r="2" spans="1:8" x14ac:dyDescent="0.2">
      <c r="A2" s="61" t="s">
        <v>59</v>
      </c>
      <c r="B2" s="62"/>
      <c r="C2" s="56" t="s">
        <v>65</v>
      </c>
      <c r="D2" s="57"/>
      <c r="E2" s="57"/>
      <c r="F2" s="57"/>
      <c r="G2" s="58"/>
      <c r="H2" s="59" t="s">
        <v>64</v>
      </c>
    </row>
    <row r="3" spans="1:8" ht="24.95" customHeight="1" x14ac:dyDescent="0.2">
      <c r="A3" s="63"/>
      <c r="B3" s="64"/>
      <c r="C3" s="9" t="s">
        <v>60</v>
      </c>
      <c r="D3" s="9" t="s">
        <v>130</v>
      </c>
      <c r="E3" s="9" t="s">
        <v>61</v>
      </c>
      <c r="F3" s="9" t="s">
        <v>62</v>
      </c>
      <c r="G3" s="9" t="s">
        <v>63</v>
      </c>
      <c r="H3" s="60"/>
    </row>
    <row r="4" spans="1:8" x14ac:dyDescent="0.2">
      <c r="A4" s="65"/>
      <c r="B4" s="66"/>
      <c r="C4" s="10">
        <v>1</v>
      </c>
      <c r="D4" s="10">
        <v>2</v>
      </c>
      <c r="E4" s="10" t="s">
        <v>131</v>
      </c>
      <c r="F4" s="10">
        <v>4</v>
      </c>
      <c r="G4" s="10">
        <v>5</v>
      </c>
      <c r="H4" s="10" t="s">
        <v>132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5529400</v>
      </c>
      <c r="D6" s="50">
        <v>208792.31</v>
      </c>
      <c r="E6" s="50">
        <f>C6+D6</f>
        <v>5738192.3099999996</v>
      </c>
      <c r="F6" s="50">
        <v>4997746.32</v>
      </c>
      <c r="G6" s="50">
        <v>4985473.32</v>
      </c>
      <c r="H6" s="50">
        <f>E6-F6</f>
        <v>740445.98999999929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80000</v>
      </c>
      <c r="D8" s="50">
        <v>94350.75</v>
      </c>
      <c r="E8" s="50">
        <f>C8+D8</f>
        <v>174350.75</v>
      </c>
      <c r="F8" s="50">
        <v>129093.88</v>
      </c>
      <c r="G8" s="50">
        <v>129093.88</v>
      </c>
      <c r="H8" s="50">
        <f>E8-F8</f>
        <v>45256.869999999995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0</v>
      </c>
      <c r="D12" s="50">
        <v>0</v>
      </c>
      <c r="E12" s="50">
        <f>C12+D12</f>
        <v>0</v>
      </c>
      <c r="F12" s="50">
        <v>0</v>
      </c>
      <c r="G12" s="50">
        <v>0</v>
      </c>
      <c r="H12" s="50">
        <f>E12-F12</f>
        <v>0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58</v>
      </c>
      <c r="C16" s="17">
        <f>SUM(C6+C8+C10+C12+C14)</f>
        <v>5609400</v>
      </c>
      <c r="D16" s="17">
        <f>SUM(D6+D8+D10+D12+D14)</f>
        <v>303143.06</v>
      </c>
      <c r="E16" s="17">
        <f>SUM(E6+E8+E10+E12+E14)</f>
        <v>5912543.0599999996</v>
      </c>
      <c r="F16" s="17">
        <f t="shared" ref="F16:H16" si="0">SUM(F6+F8+F10+F12+F14)</f>
        <v>5126840.2</v>
      </c>
      <c r="G16" s="17">
        <f t="shared" si="0"/>
        <v>5114567.2</v>
      </c>
      <c r="H16" s="17">
        <f t="shared" si="0"/>
        <v>785702.85999999929</v>
      </c>
    </row>
    <row r="18" spans="2:6" x14ac:dyDescent="0.2">
      <c r="B18" s="54" t="s">
        <v>141</v>
      </c>
      <c r="C18" s="52"/>
      <c r="D18" s="52" t="s">
        <v>142</v>
      </c>
      <c r="E18" s="52"/>
    </row>
    <row r="19" spans="2:6" x14ac:dyDescent="0.2">
      <c r="B19" s="68"/>
      <c r="C19" s="52"/>
      <c r="D19" s="52"/>
      <c r="E19" s="52"/>
    </row>
    <row r="20" spans="2:6" x14ac:dyDescent="0.2">
      <c r="B20" s="68"/>
      <c r="C20" s="52"/>
      <c r="D20" s="52"/>
      <c r="E20" s="52"/>
    </row>
    <row r="21" spans="2:6" ht="17.25" customHeight="1" x14ac:dyDescent="0.2">
      <c r="B21" s="54" t="s">
        <v>145</v>
      </c>
      <c r="C21" s="52"/>
      <c r="D21" s="55" t="s">
        <v>143</v>
      </c>
      <c r="E21" s="55"/>
      <c r="F21" s="55"/>
    </row>
    <row r="22" spans="2:6" ht="22.5" customHeight="1" x14ac:dyDescent="0.2">
      <c r="B22" s="54" t="s">
        <v>146</v>
      </c>
      <c r="C22" s="52"/>
      <c r="D22" s="55" t="s">
        <v>144</v>
      </c>
      <c r="E22" s="55"/>
      <c r="F22" s="55"/>
    </row>
  </sheetData>
  <sheetProtection formatCells="0" formatColumns="0" formatRows="0" autoFilter="0"/>
  <mergeCells count="6">
    <mergeCell ref="D22:F22"/>
    <mergeCell ref="A1:H1"/>
    <mergeCell ref="C2:G2"/>
    <mergeCell ref="H2:H3"/>
    <mergeCell ref="A2:B4"/>
    <mergeCell ref="D21:F21"/>
  </mergeCells>
  <printOptions horizontalCentered="1"/>
  <pageMargins left="0.70866141732283472" right="0.70866141732283472" top="0.74803149606299213" bottom="0.74803149606299213" header="0.31496062992125984" footer="0.31496062992125984"/>
  <pageSetup scale="9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9"/>
  <sheetViews>
    <sheetView showGridLines="0" workbookViewId="0">
      <selection activeCell="A59" sqref="A1:I59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6" t="s">
        <v>137</v>
      </c>
      <c r="B1" s="57"/>
      <c r="C1" s="57"/>
      <c r="D1" s="57"/>
      <c r="E1" s="57"/>
      <c r="F1" s="57"/>
      <c r="G1" s="57"/>
      <c r="H1" s="58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61" t="s">
        <v>59</v>
      </c>
      <c r="B3" s="62"/>
      <c r="C3" s="56" t="s">
        <v>65</v>
      </c>
      <c r="D3" s="57"/>
      <c r="E3" s="57"/>
      <c r="F3" s="57"/>
      <c r="G3" s="58"/>
      <c r="H3" s="59" t="s">
        <v>64</v>
      </c>
    </row>
    <row r="4" spans="1:8" ht="24.95" customHeight="1" x14ac:dyDescent="0.2">
      <c r="A4" s="63"/>
      <c r="B4" s="64"/>
      <c r="C4" s="9" t="s">
        <v>60</v>
      </c>
      <c r="D4" s="9" t="s">
        <v>130</v>
      </c>
      <c r="E4" s="9" t="s">
        <v>61</v>
      </c>
      <c r="F4" s="9" t="s">
        <v>62</v>
      </c>
      <c r="G4" s="9" t="s">
        <v>63</v>
      </c>
      <c r="H4" s="60"/>
    </row>
    <row r="5" spans="1:8" x14ac:dyDescent="0.2">
      <c r="A5" s="65"/>
      <c r="B5" s="66"/>
      <c r="C5" s="10">
        <v>1</v>
      </c>
      <c r="D5" s="10">
        <v>2</v>
      </c>
      <c r="E5" s="10" t="s">
        <v>131</v>
      </c>
      <c r="F5" s="10">
        <v>4</v>
      </c>
      <c r="G5" s="10">
        <v>5</v>
      </c>
      <c r="H5" s="10" t="s">
        <v>132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135</v>
      </c>
      <c r="B7" s="22"/>
      <c r="C7" s="15">
        <v>5609400</v>
      </c>
      <c r="D7" s="15">
        <v>303143.06</v>
      </c>
      <c r="E7" s="15">
        <f>C7+D7</f>
        <v>5912543.0599999996</v>
      </c>
      <c r="F7" s="15">
        <v>5126841</v>
      </c>
      <c r="G7" s="15">
        <v>5114568</v>
      </c>
      <c r="H7" s="15">
        <f>E7-F7</f>
        <v>785702.05999999959</v>
      </c>
    </row>
    <row r="8" spans="1:8" x14ac:dyDescent="0.2">
      <c r="A8" s="4" t="s">
        <v>136</v>
      </c>
      <c r="B8" s="22"/>
      <c r="C8" s="15">
        <v>0</v>
      </c>
      <c r="D8" s="15">
        <v>0</v>
      </c>
      <c r="E8" s="15">
        <f t="shared" ref="E8:E13" si="0">C8+D8</f>
        <v>0</v>
      </c>
      <c r="F8" s="15">
        <v>0.8</v>
      </c>
      <c r="G8" s="15">
        <v>0.8</v>
      </c>
      <c r="H8" s="15">
        <f t="shared" ref="H8:H13" si="1">E8-F8</f>
        <v>-0.8</v>
      </c>
    </row>
    <row r="9" spans="1:8" x14ac:dyDescent="0.2">
      <c r="A9" s="4" t="s">
        <v>53</v>
      </c>
      <c r="B9" s="22"/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" t="s">
        <v>54</v>
      </c>
      <c r="B10" s="22"/>
      <c r="C10" s="15">
        <v>0</v>
      </c>
      <c r="D10" s="15">
        <v>0</v>
      </c>
      <c r="E10" s="15">
        <f t="shared" si="0"/>
        <v>0</v>
      </c>
      <c r="F10" s="15">
        <v>0</v>
      </c>
      <c r="G10" s="15">
        <v>0</v>
      </c>
      <c r="H10" s="15">
        <f t="shared" si="1"/>
        <v>0</v>
      </c>
    </row>
    <row r="11" spans="1:8" x14ac:dyDescent="0.2">
      <c r="A11" s="4" t="s">
        <v>55</v>
      </c>
      <c r="B11" s="22"/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" t="s">
        <v>56</v>
      </c>
      <c r="B12" s="22"/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" t="s">
        <v>57</v>
      </c>
      <c r="B13" s="22"/>
      <c r="C13" s="15">
        <v>0</v>
      </c>
      <c r="D13" s="15">
        <v>0</v>
      </c>
      <c r="E13" s="15">
        <f t="shared" si="0"/>
        <v>0</v>
      </c>
      <c r="F13" s="15">
        <v>0</v>
      </c>
      <c r="G13" s="15">
        <v>0</v>
      </c>
      <c r="H13" s="15">
        <f t="shared" si="1"/>
        <v>0</v>
      </c>
    </row>
    <row r="14" spans="1:8" x14ac:dyDescent="0.2">
      <c r="A14" s="4"/>
      <c r="B14" s="22"/>
      <c r="C14" s="15"/>
      <c r="D14" s="15"/>
      <c r="E14" s="15"/>
      <c r="F14" s="15"/>
      <c r="G14" s="15"/>
      <c r="H14" s="15"/>
    </row>
    <row r="15" spans="1:8" x14ac:dyDescent="0.2">
      <c r="A15" s="4"/>
      <c r="B15" s="25"/>
      <c r="C15" s="16"/>
      <c r="D15" s="16"/>
      <c r="E15" s="16"/>
      <c r="F15" s="16"/>
      <c r="G15" s="16"/>
      <c r="H15" s="16"/>
    </row>
    <row r="16" spans="1:8" x14ac:dyDescent="0.2">
      <c r="A16" s="26"/>
      <c r="B16" s="47" t="s">
        <v>58</v>
      </c>
      <c r="C16" s="23">
        <f t="shared" ref="C16:H16" si="2">SUM(C7:C15)</f>
        <v>5609400</v>
      </c>
      <c r="D16" s="23">
        <f t="shared" si="2"/>
        <v>303143.06</v>
      </c>
      <c r="E16" s="23">
        <f t="shared" si="2"/>
        <v>5912543.0599999996</v>
      </c>
      <c r="F16" s="23">
        <f t="shared" si="2"/>
        <v>5126841.8</v>
      </c>
      <c r="G16" s="23">
        <f t="shared" si="2"/>
        <v>5114568.8</v>
      </c>
      <c r="H16" s="23">
        <f t="shared" si="2"/>
        <v>785701.25999999954</v>
      </c>
    </row>
    <row r="19" spans="1:8" ht="45" customHeight="1" x14ac:dyDescent="0.2">
      <c r="A19" s="56" t="s">
        <v>138</v>
      </c>
      <c r="B19" s="57"/>
      <c r="C19" s="57"/>
      <c r="D19" s="57"/>
      <c r="E19" s="57"/>
      <c r="F19" s="57"/>
      <c r="G19" s="57"/>
      <c r="H19" s="58"/>
    </row>
    <row r="21" spans="1:8" x14ac:dyDescent="0.2">
      <c r="A21" s="61" t="s">
        <v>59</v>
      </c>
      <c r="B21" s="62"/>
      <c r="C21" s="56" t="s">
        <v>65</v>
      </c>
      <c r="D21" s="57"/>
      <c r="E21" s="57"/>
      <c r="F21" s="57"/>
      <c r="G21" s="58"/>
      <c r="H21" s="59" t="s">
        <v>64</v>
      </c>
    </row>
    <row r="22" spans="1:8" ht="22.5" x14ac:dyDescent="0.2">
      <c r="A22" s="63"/>
      <c r="B22" s="64"/>
      <c r="C22" s="9" t="s">
        <v>60</v>
      </c>
      <c r="D22" s="9" t="s">
        <v>130</v>
      </c>
      <c r="E22" s="9" t="s">
        <v>61</v>
      </c>
      <c r="F22" s="9" t="s">
        <v>62</v>
      </c>
      <c r="G22" s="9" t="s">
        <v>63</v>
      </c>
      <c r="H22" s="60"/>
    </row>
    <row r="23" spans="1:8" x14ac:dyDescent="0.2">
      <c r="A23" s="65"/>
      <c r="B23" s="66"/>
      <c r="C23" s="10">
        <v>1</v>
      </c>
      <c r="D23" s="10">
        <v>2</v>
      </c>
      <c r="E23" s="10" t="s">
        <v>131</v>
      </c>
      <c r="F23" s="10">
        <v>4</v>
      </c>
      <c r="G23" s="10">
        <v>5</v>
      </c>
      <c r="H23" s="10" t="s">
        <v>132</v>
      </c>
    </row>
    <row r="24" spans="1:8" x14ac:dyDescent="0.2">
      <c r="A24" s="28"/>
      <c r="B24" s="29"/>
      <c r="C24" s="33"/>
      <c r="D24" s="33"/>
      <c r="E24" s="33"/>
      <c r="F24" s="33"/>
      <c r="G24" s="33"/>
      <c r="H24" s="33"/>
    </row>
    <row r="25" spans="1:8" x14ac:dyDescent="0.2">
      <c r="A25" s="4" t="s">
        <v>8</v>
      </c>
      <c r="B25" s="2"/>
      <c r="C25" s="34">
        <v>0</v>
      </c>
      <c r="D25" s="34">
        <v>0</v>
      </c>
      <c r="E25" s="34">
        <f>C25+D25</f>
        <v>0</v>
      </c>
      <c r="F25" s="34">
        <v>0</v>
      </c>
      <c r="G25" s="34">
        <v>0</v>
      </c>
      <c r="H25" s="34">
        <f>E25-F25</f>
        <v>0</v>
      </c>
    </row>
    <row r="26" spans="1:8" x14ac:dyDescent="0.2">
      <c r="A26" s="4" t="s">
        <v>9</v>
      </c>
      <c r="B26" s="2"/>
      <c r="C26" s="34">
        <v>0</v>
      </c>
      <c r="D26" s="34">
        <v>0</v>
      </c>
      <c r="E26" s="34">
        <f t="shared" ref="E26:E28" si="3">C26+D26</f>
        <v>0</v>
      </c>
      <c r="F26" s="34">
        <v>0</v>
      </c>
      <c r="G26" s="34">
        <v>0</v>
      </c>
      <c r="H26" s="34">
        <f t="shared" ref="H26:H28" si="4">E26-F26</f>
        <v>0</v>
      </c>
    </row>
    <row r="27" spans="1:8" x14ac:dyDescent="0.2">
      <c r="A27" s="4" t="s">
        <v>10</v>
      </c>
      <c r="B27" s="2"/>
      <c r="C27" s="34">
        <v>0</v>
      </c>
      <c r="D27" s="34">
        <v>0</v>
      </c>
      <c r="E27" s="34">
        <f t="shared" si="3"/>
        <v>0</v>
      </c>
      <c r="F27" s="34">
        <v>0</v>
      </c>
      <c r="G27" s="34">
        <v>0</v>
      </c>
      <c r="H27" s="34">
        <f t="shared" si="4"/>
        <v>0</v>
      </c>
    </row>
    <row r="28" spans="1:8" x14ac:dyDescent="0.2">
      <c r="A28" s="4" t="s">
        <v>11</v>
      </c>
      <c r="B28" s="2"/>
      <c r="C28" s="34">
        <v>0</v>
      </c>
      <c r="D28" s="34">
        <v>0</v>
      </c>
      <c r="E28" s="34">
        <f t="shared" si="3"/>
        <v>0</v>
      </c>
      <c r="F28" s="34">
        <v>0</v>
      </c>
      <c r="G28" s="34">
        <v>0</v>
      </c>
      <c r="H28" s="34">
        <f t="shared" si="4"/>
        <v>0</v>
      </c>
    </row>
    <row r="29" spans="1:8" x14ac:dyDescent="0.2">
      <c r="A29" s="4"/>
      <c r="B29" s="2"/>
      <c r="C29" s="35"/>
      <c r="D29" s="35"/>
      <c r="E29" s="35"/>
      <c r="F29" s="35"/>
      <c r="G29" s="35"/>
      <c r="H29" s="35"/>
    </row>
    <row r="30" spans="1:8" x14ac:dyDescent="0.2">
      <c r="A30" s="26"/>
      <c r="B30" s="47" t="s">
        <v>58</v>
      </c>
      <c r="C30" s="23">
        <f>SUM(C25:C29)</f>
        <v>0</v>
      </c>
      <c r="D30" s="23">
        <f>SUM(D25:D29)</f>
        <v>0</v>
      </c>
      <c r="E30" s="23">
        <f>SUM(E25:E28)</f>
        <v>0</v>
      </c>
      <c r="F30" s="23">
        <f>SUM(F25:F28)</f>
        <v>0</v>
      </c>
      <c r="G30" s="23">
        <f>SUM(G25:G28)</f>
        <v>0</v>
      </c>
      <c r="H30" s="23">
        <f>SUM(H25:H28)</f>
        <v>0</v>
      </c>
    </row>
    <row r="33" spans="1:8" ht="45" customHeight="1" x14ac:dyDescent="0.2">
      <c r="A33" s="56" t="s">
        <v>139</v>
      </c>
      <c r="B33" s="57"/>
      <c r="C33" s="57"/>
      <c r="D33" s="57"/>
      <c r="E33" s="57"/>
      <c r="F33" s="57"/>
      <c r="G33" s="57"/>
      <c r="H33" s="58"/>
    </row>
    <row r="34" spans="1:8" x14ac:dyDescent="0.2">
      <c r="A34" s="61" t="s">
        <v>59</v>
      </c>
      <c r="B34" s="62"/>
      <c r="C34" s="56" t="s">
        <v>65</v>
      </c>
      <c r="D34" s="57"/>
      <c r="E34" s="57"/>
      <c r="F34" s="57"/>
      <c r="G34" s="58"/>
      <c r="H34" s="59" t="s">
        <v>64</v>
      </c>
    </row>
    <row r="35" spans="1:8" ht="22.5" x14ac:dyDescent="0.2">
      <c r="A35" s="63"/>
      <c r="B35" s="64"/>
      <c r="C35" s="9" t="s">
        <v>60</v>
      </c>
      <c r="D35" s="9" t="s">
        <v>130</v>
      </c>
      <c r="E35" s="9" t="s">
        <v>61</v>
      </c>
      <c r="F35" s="9" t="s">
        <v>62</v>
      </c>
      <c r="G35" s="9" t="s">
        <v>63</v>
      </c>
      <c r="H35" s="60"/>
    </row>
    <row r="36" spans="1:8" x14ac:dyDescent="0.2">
      <c r="A36" s="65"/>
      <c r="B36" s="66"/>
      <c r="C36" s="10">
        <v>1</v>
      </c>
      <c r="D36" s="10">
        <v>2</v>
      </c>
      <c r="E36" s="10" t="s">
        <v>131</v>
      </c>
      <c r="F36" s="10">
        <v>4</v>
      </c>
      <c r="G36" s="10">
        <v>5</v>
      </c>
      <c r="H36" s="10" t="s">
        <v>132</v>
      </c>
    </row>
    <row r="37" spans="1:8" x14ac:dyDescent="0.2">
      <c r="A37" s="28"/>
      <c r="B37" s="29"/>
      <c r="C37" s="33"/>
      <c r="D37" s="33"/>
      <c r="E37" s="33"/>
      <c r="F37" s="33"/>
      <c r="G37" s="33"/>
      <c r="H37" s="33"/>
    </row>
    <row r="38" spans="1:8" ht="22.5" x14ac:dyDescent="0.2">
      <c r="A38" s="4"/>
      <c r="B38" s="31" t="s">
        <v>13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>E38-F38</f>
        <v>0</v>
      </c>
    </row>
    <row r="39" spans="1:8" x14ac:dyDescent="0.2">
      <c r="A39" s="4"/>
      <c r="B39" s="31"/>
      <c r="C39" s="34"/>
      <c r="D39" s="34"/>
      <c r="E39" s="34"/>
      <c r="F39" s="34"/>
      <c r="G39" s="34"/>
      <c r="H39" s="34"/>
    </row>
    <row r="40" spans="1:8" x14ac:dyDescent="0.2">
      <c r="A40" s="4"/>
      <c r="B40" s="31" t="s">
        <v>12</v>
      </c>
      <c r="C40" s="34">
        <v>0</v>
      </c>
      <c r="D40" s="34">
        <v>0</v>
      </c>
      <c r="E40" s="34">
        <f>C40+D40</f>
        <v>0</v>
      </c>
      <c r="F40" s="34">
        <v>0</v>
      </c>
      <c r="G40" s="34">
        <v>0</v>
      </c>
      <c r="H40" s="34">
        <f>E40-F40</f>
        <v>0</v>
      </c>
    </row>
    <row r="41" spans="1:8" x14ac:dyDescent="0.2">
      <c r="A41" s="4"/>
      <c r="B41" s="31"/>
      <c r="C41" s="34"/>
      <c r="D41" s="34"/>
      <c r="E41" s="34"/>
      <c r="F41" s="34"/>
      <c r="G41" s="34"/>
      <c r="H41" s="34"/>
    </row>
    <row r="42" spans="1:8" ht="22.5" x14ac:dyDescent="0.2">
      <c r="A42" s="4"/>
      <c r="B42" s="31" t="s">
        <v>14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ht="22.5" x14ac:dyDescent="0.2">
      <c r="A44" s="4"/>
      <c r="B44" s="31" t="s">
        <v>26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27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34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x14ac:dyDescent="0.2">
      <c r="A50" s="4"/>
      <c r="B50" s="31" t="s">
        <v>15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30"/>
      <c r="B51" s="32"/>
      <c r="C51" s="35"/>
      <c r="D51" s="35"/>
      <c r="E51" s="35"/>
      <c r="F51" s="35"/>
      <c r="G51" s="35"/>
      <c r="H51" s="35"/>
    </row>
    <row r="52" spans="1:8" x14ac:dyDescent="0.2">
      <c r="A52" s="26"/>
      <c r="B52" s="47" t="s">
        <v>58</v>
      </c>
      <c r="C52" s="23">
        <f t="shared" ref="C52:H52" si="5">SUM(C38:C50)</f>
        <v>0</v>
      </c>
      <c r="D52" s="23">
        <f t="shared" si="5"/>
        <v>0</v>
      </c>
      <c r="E52" s="23">
        <f t="shared" si="5"/>
        <v>0</v>
      </c>
      <c r="F52" s="23">
        <f t="shared" si="5"/>
        <v>0</v>
      </c>
      <c r="G52" s="23">
        <f t="shared" si="5"/>
        <v>0</v>
      </c>
      <c r="H52" s="23">
        <f t="shared" si="5"/>
        <v>0</v>
      </c>
    </row>
    <row r="55" spans="1:8" x14ac:dyDescent="0.2">
      <c r="B55" s="54" t="s">
        <v>141</v>
      </c>
      <c r="C55" s="52"/>
      <c r="D55" s="52" t="s">
        <v>142</v>
      </c>
      <c r="E55" s="52"/>
    </row>
    <row r="56" spans="1:8" x14ac:dyDescent="0.2">
      <c r="B56" s="68"/>
      <c r="C56" s="52"/>
      <c r="D56" s="52"/>
      <c r="E56" s="52"/>
    </row>
    <row r="57" spans="1:8" x14ac:dyDescent="0.2">
      <c r="B57" s="68"/>
      <c r="C57" s="52"/>
      <c r="D57" s="52"/>
      <c r="E57" s="52"/>
    </row>
    <row r="58" spans="1:8" ht="24" customHeight="1" x14ac:dyDescent="0.2">
      <c r="B58" s="54" t="s">
        <v>145</v>
      </c>
      <c r="C58" s="52"/>
      <c r="D58" s="67" t="s">
        <v>143</v>
      </c>
      <c r="E58" s="67"/>
      <c r="F58" s="67"/>
    </row>
    <row r="59" spans="1:8" ht="22.5" x14ac:dyDescent="0.2">
      <c r="B59" s="54" t="s">
        <v>146</v>
      </c>
      <c r="C59" s="52"/>
      <c r="D59" s="53" t="s">
        <v>144</v>
      </c>
      <c r="E59" s="52"/>
    </row>
  </sheetData>
  <sheetProtection formatCells="0" formatColumns="0" formatRows="0" insertRows="0" deleteRows="0" autoFilter="0"/>
  <mergeCells count="13">
    <mergeCell ref="D58:F58"/>
    <mergeCell ref="A1:H1"/>
    <mergeCell ref="A3:B5"/>
    <mergeCell ref="A19:H19"/>
    <mergeCell ref="A21:B23"/>
    <mergeCell ref="C3:G3"/>
    <mergeCell ref="H3:H4"/>
    <mergeCell ref="A33:H33"/>
    <mergeCell ref="A34:B36"/>
    <mergeCell ref="C34:G34"/>
    <mergeCell ref="H34:H35"/>
    <mergeCell ref="C21:G21"/>
    <mergeCell ref="H21:H22"/>
  </mergeCells>
  <printOptions horizontalCentered="1"/>
  <pageMargins left="0.70866141732283472" right="0.70866141732283472" top="0.74803149606299213" bottom="0.74803149606299213" header="0.31496062992125984" footer="0.31496062992125984"/>
  <pageSetup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showGridLines="0" tabSelected="1" topLeftCell="A25" workbookViewId="0">
      <selection activeCell="B44" sqref="B44:B48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6" t="s">
        <v>140</v>
      </c>
      <c r="B1" s="57"/>
      <c r="C1" s="57"/>
      <c r="D1" s="57"/>
      <c r="E1" s="57"/>
      <c r="F1" s="57"/>
      <c r="G1" s="57"/>
      <c r="H1" s="58"/>
    </row>
    <row r="2" spans="1:8" x14ac:dyDescent="0.2">
      <c r="A2" s="61" t="s">
        <v>59</v>
      </c>
      <c r="B2" s="62"/>
      <c r="C2" s="56" t="s">
        <v>65</v>
      </c>
      <c r="D2" s="57"/>
      <c r="E2" s="57"/>
      <c r="F2" s="57"/>
      <c r="G2" s="58"/>
      <c r="H2" s="59" t="s">
        <v>64</v>
      </c>
    </row>
    <row r="3" spans="1:8" ht="24.95" customHeight="1" x14ac:dyDescent="0.2">
      <c r="A3" s="63"/>
      <c r="B3" s="64"/>
      <c r="C3" s="9" t="s">
        <v>60</v>
      </c>
      <c r="D3" s="9" t="s">
        <v>130</v>
      </c>
      <c r="E3" s="9" t="s">
        <v>61</v>
      </c>
      <c r="F3" s="9" t="s">
        <v>62</v>
      </c>
      <c r="G3" s="9" t="s">
        <v>63</v>
      </c>
      <c r="H3" s="60"/>
    </row>
    <row r="4" spans="1:8" x14ac:dyDescent="0.2">
      <c r="A4" s="65"/>
      <c r="B4" s="66"/>
      <c r="C4" s="10">
        <v>1</v>
      </c>
      <c r="D4" s="10">
        <v>2</v>
      </c>
      <c r="E4" s="10" t="s">
        <v>131</v>
      </c>
      <c r="F4" s="10">
        <v>4</v>
      </c>
      <c r="G4" s="10">
        <v>5</v>
      </c>
      <c r="H4" s="10" t="s">
        <v>132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5609400</v>
      </c>
      <c r="D16" s="15">
        <f t="shared" si="3"/>
        <v>303143.06</v>
      </c>
      <c r="E16" s="15">
        <f t="shared" si="3"/>
        <v>5912543.0599999996</v>
      </c>
      <c r="F16" s="15">
        <f t="shared" si="3"/>
        <v>5126840.2</v>
      </c>
      <c r="G16" s="15">
        <f t="shared" si="3"/>
        <v>5114567.2</v>
      </c>
      <c r="H16" s="15">
        <f t="shared" si="3"/>
        <v>785702.8599999994</v>
      </c>
    </row>
    <row r="17" spans="1:8" x14ac:dyDescent="0.2">
      <c r="A17" s="38"/>
      <c r="B17" s="42" t="s">
        <v>45</v>
      </c>
      <c r="C17" s="15">
        <v>0</v>
      </c>
      <c r="D17" s="15">
        <v>0</v>
      </c>
      <c r="E17" s="15">
        <f>C17+D17</f>
        <v>0</v>
      </c>
      <c r="F17" s="15">
        <v>0</v>
      </c>
      <c r="G17" s="15">
        <v>0</v>
      </c>
      <c r="H17" s="15">
        <f t="shared" ref="H17:H23" si="4">E17-F17</f>
        <v>0</v>
      </c>
    </row>
    <row r="18" spans="1:8" x14ac:dyDescent="0.2">
      <c r="A18" s="38"/>
      <c r="B18" s="42" t="s">
        <v>28</v>
      </c>
      <c r="C18" s="15">
        <v>0</v>
      </c>
      <c r="D18" s="15">
        <v>0</v>
      </c>
      <c r="E18" s="15">
        <f t="shared" ref="E18:E23" si="5">C18+D18</f>
        <v>0</v>
      </c>
      <c r="F18" s="15">
        <v>0</v>
      </c>
      <c r="G18" s="15">
        <v>0</v>
      </c>
      <c r="H18" s="15">
        <f t="shared" si="4"/>
        <v>0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5609400</v>
      </c>
      <c r="D22" s="15">
        <v>303143.06</v>
      </c>
      <c r="E22" s="15">
        <f t="shared" si="5"/>
        <v>5912543.0599999996</v>
      </c>
      <c r="F22" s="15">
        <v>5126840.2</v>
      </c>
      <c r="G22" s="15">
        <v>5114567.2</v>
      </c>
      <c r="H22" s="15">
        <f t="shared" si="4"/>
        <v>785702.8599999994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58</v>
      </c>
      <c r="C42" s="23">
        <f t="shared" ref="C42:H42" si="12">SUM(C36+C25+C16+C6)</f>
        <v>5609400</v>
      </c>
      <c r="D42" s="23">
        <f t="shared" si="12"/>
        <v>303143.06</v>
      </c>
      <c r="E42" s="23">
        <f t="shared" si="12"/>
        <v>5912543.0599999996</v>
      </c>
      <c r="F42" s="23">
        <f t="shared" si="12"/>
        <v>5126840.2</v>
      </c>
      <c r="G42" s="23">
        <f t="shared" si="12"/>
        <v>5114567.2</v>
      </c>
      <c r="H42" s="23">
        <f t="shared" si="12"/>
        <v>785702.8599999994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37"/>
      <c r="B44" s="54" t="s">
        <v>141</v>
      </c>
      <c r="C44" s="52"/>
      <c r="D44" s="52" t="s">
        <v>142</v>
      </c>
      <c r="E44" s="52"/>
      <c r="F44" s="37"/>
      <c r="G44" s="37"/>
      <c r="H44" s="37"/>
    </row>
    <row r="45" spans="1:8" x14ac:dyDescent="0.2">
      <c r="A45" s="37"/>
      <c r="B45" s="68"/>
      <c r="C45" s="52"/>
      <c r="D45" s="52"/>
      <c r="E45" s="52"/>
      <c r="F45" s="37"/>
      <c r="G45" s="37"/>
      <c r="H45" s="37"/>
    </row>
    <row r="46" spans="1:8" x14ac:dyDescent="0.2">
      <c r="B46" s="68"/>
      <c r="C46" s="52"/>
      <c r="D46" s="52"/>
      <c r="E46" s="52"/>
    </row>
    <row r="47" spans="1:8" ht="22.5" customHeight="1" x14ac:dyDescent="0.2">
      <c r="B47" s="54" t="s">
        <v>145</v>
      </c>
      <c r="C47" s="52"/>
      <c r="D47" s="67" t="s">
        <v>143</v>
      </c>
      <c r="E47" s="67"/>
      <c r="F47" s="67"/>
    </row>
    <row r="48" spans="1:8" ht="22.5" x14ac:dyDescent="0.2">
      <c r="B48" s="54" t="s">
        <v>146</v>
      </c>
      <c r="C48" s="52"/>
      <c r="D48" s="53" t="s">
        <v>144</v>
      </c>
      <c r="E48" s="52"/>
    </row>
  </sheetData>
  <sheetProtection formatCells="0" formatColumns="0" formatRows="0" autoFilter="0"/>
  <mergeCells count="5">
    <mergeCell ref="A1:H1"/>
    <mergeCell ref="A2:B4"/>
    <mergeCell ref="C2:G2"/>
    <mergeCell ref="H2:H3"/>
    <mergeCell ref="D47:F47"/>
  </mergeCells>
  <printOptions horizontalCentered="1"/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2022-02-23T20:42:16Z</cp:lastPrinted>
  <dcterms:created xsi:type="dcterms:W3CDTF">2014-02-10T03:37:14Z</dcterms:created>
  <dcterms:modified xsi:type="dcterms:W3CDTF">2022-02-23T20:45:43Z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